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I:\My Drive\Crawfish-r-us\Data Tracking\Data 2024\"/>
    </mc:Choice>
  </mc:AlternateContent>
  <xr:revisionPtr revIDLastSave="0" documentId="13_ncr:1_{3E8E8535-817D-4D19-A00E-B129A5D311EE}" xr6:coauthVersionLast="47" xr6:coauthVersionMax="47" xr10:uidLastSave="{00000000-0000-0000-0000-000000000000}"/>
  <bookViews>
    <workbookView xWindow="-120" yWindow="-16320" windowWidth="29040" windowHeight="15720" xr2:uid="{0F56F0C8-F9C5-49DA-8157-90400C5668F9}"/>
  </bookViews>
  <sheets>
    <sheet name="Harvest Summary" sheetId="2" r:id="rId1"/>
    <sheet name="Individual estimat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2" l="1"/>
  <c r="G37" i="2"/>
  <c r="G38" i="2"/>
  <c r="D37" i="2"/>
  <c r="D38" i="2" s="1"/>
  <c r="C40" i="2"/>
  <c r="G35" i="2" l="1"/>
  <c r="G36" i="2"/>
  <c r="G34" i="2"/>
  <c r="G33" i="2"/>
  <c r="G32" i="2"/>
  <c r="G31" i="2"/>
  <c r="G30" i="2"/>
  <c r="G29" i="2"/>
  <c r="D29" i="2"/>
  <c r="D30" i="2"/>
  <c r="D31" i="2" s="1"/>
  <c r="D32" i="2" s="1"/>
  <c r="D33" i="2" s="1"/>
  <c r="D34" i="2" s="1"/>
  <c r="D35" i="2" s="1"/>
  <c r="D36" i="2" s="1"/>
  <c r="D2" i="2" l="1"/>
  <c r="D3" i="2" s="1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G27" i="2"/>
  <c r="G28" i="2"/>
  <c r="G26" i="2"/>
  <c r="G25" i="2"/>
  <c r="G24" i="2"/>
  <c r="G4" i="2"/>
  <c r="G7" i="2"/>
  <c r="G8" i="2"/>
  <c r="G9" i="2"/>
  <c r="G10" i="2"/>
  <c r="G15" i="2"/>
  <c r="G16" i="2"/>
  <c r="G17" i="2"/>
  <c r="G18" i="2"/>
  <c r="H39" i="2"/>
  <c r="C39" i="2"/>
  <c r="G19" i="2"/>
  <c r="G20" i="2"/>
  <c r="G21" i="2"/>
  <c r="G22" i="2"/>
  <c r="G23" i="2"/>
  <c r="G14" i="2"/>
  <c r="G13" i="2"/>
  <c r="G12" i="2"/>
  <c r="G11" i="2"/>
  <c r="G6" i="2"/>
  <c r="G5" i="2"/>
  <c r="G3" i="2"/>
  <c r="G2" i="2"/>
  <c r="G39" i="2" l="1"/>
</calcChain>
</file>

<file path=xl/sharedStrings.xml><?xml version="1.0" encoding="utf-8"?>
<sst xmlns="http://schemas.openxmlformats.org/spreadsheetml/2006/main" count="126" uniqueCount="40">
  <si>
    <t>Date</t>
  </si>
  <si>
    <t>Depth</t>
  </si>
  <si>
    <t>Poundage</t>
  </si>
  <si>
    <t>Weather</t>
  </si>
  <si>
    <t>Number of Lines</t>
  </si>
  <si>
    <t>Bait</t>
  </si>
  <si>
    <t>Lake</t>
  </si>
  <si>
    <t>Week</t>
  </si>
  <si>
    <t>Average size (1%)</t>
  </si>
  <si>
    <t>Individual Count Estimate</t>
  </si>
  <si>
    <t>Number of Traps</t>
  </si>
  <si>
    <t>Water Temp</t>
  </si>
  <si>
    <t>windy</t>
  </si>
  <si>
    <t>clear</t>
  </si>
  <si>
    <t>slightly cloudy</t>
  </si>
  <si>
    <t>overcast</t>
  </si>
  <si>
    <t>rain</t>
  </si>
  <si>
    <t>warm and smokey</t>
  </si>
  <si>
    <t xml:space="preserve">warm   </t>
  </si>
  <si>
    <t>thunderstorm</t>
  </si>
  <si>
    <t>Notes</t>
  </si>
  <si>
    <t>Molt</t>
  </si>
  <si>
    <t>&lt;2</t>
  </si>
  <si>
    <t>Size range</t>
  </si>
  <si>
    <t>Estimated Count/LB</t>
  </si>
  <si>
    <t>2 to 3</t>
  </si>
  <si>
    <t>Evidence of eggs?</t>
  </si>
  <si>
    <t>4 to 5</t>
  </si>
  <si>
    <t>5+</t>
  </si>
  <si>
    <t>6+</t>
  </si>
  <si>
    <t>3 40 4</t>
  </si>
  <si>
    <t>3 to 4</t>
  </si>
  <si>
    <t>CLPOA Totals</t>
  </si>
  <si>
    <t>Minnows only</t>
  </si>
  <si>
    <t>Caribou</t>
  </si>
  <si>
    <t>Catfood + Minnows</t>
  </si>
  <si>
    <t xml:space="preserve">Cat Food   </t>
  </si>
  <si>
    <t>Eggs present</t>
  </si>
  <si>
    <t>Lake Totals</t>
  </si>
  <si>
    <t>Sum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</si>
</sst>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2" borderId="0" xfId="0" applyFill="1"/>
    <xf numFmtId="16" fontId="0" fillId="0" borderId="0" xfId="0" applyNumberFormat="1"/>
    <xf numFmtId="0" fontId="1" fillId="0" borderId="0" xfId="0" applyFont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2024 Caribou Lake Harvest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'Harvest Summary'!$C$1</c:f>
              <c:strCache>
                <c:ptCount val="1"/>
                <c:pt idx="0">
                  <c:v>Poundage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'Harvest Summary'!$B$2:$B$38</c:f>
              <c:numCache>
                <c:formatCode>m/d/yyyy</c:formatCode>
                <c:ptCount val="37"/>
                <c:pt idx="0">
                  <c:v>45439</c:v>
                </c:pt>
                <c:pt idx="1">
                  <c:v>45441</c:v>
                </c:pt>
                <c:pt idx="2">
                  <c:v>45444</c:v>
                </c:pt>
                <c:pt idx="3">
                  <c:v>45446</c:v>
                </c:pt>
                <c:pt idx="4">
                  <c:v>45448</c:v>
                </c:pt>
                <c:pt idx="5">
                  <c:v>45449</c:v>
                </c:pt>
                <c:pt idx="6">
                  <c:v>45453</c:v>
                </c:pt>
                <c:pt idx="7">
                  <c:v>45455</c:v>
                </c:pt>
                <c:pt idx="8">
                  <c:v>45456</c:v>
                </c:pt>
                <c:pt idx="9">
                  <c:v>45466</c:v>
                </c:pt>
                <c:pt idx="10">
                  <c:v>45467</c:v>
                </c:pt>
                <c:pt idx="11">
                  <c:v>45470</c:v>
                </c:pt>
                <c:pt idx="12">
                  <c:v>45474</c:v>
                </c:pt>
                <c:pt idx="13">
                  <c:v>45480</c:v>
                </c:pt>
                <c:pt idx="14">
                  <c:v>45483</c:v>
                </c:pt>
                <c:pt idx="15">
                  <c:v>45484</c:v>
                </c:pt>
                <c:pt idx="16">
                  <c:v>45496</c:v>
                </c:pt>
                <c:pt idx="17">
                  <c:v>45497</c:v>
                </c:pt>
                <c:pt idx="18">
                  <c:v>45501</c:v>
                </c:pt>
                <c:pt idx="19">
                  <c:v>45503</c:v>
                </c:pt>
                <c:pt idx="20">
                  <c:v>45508</c:v>
                </c:pt>
                <c:pt idx="21">
                  <c:v>45509</c:v>
                </c:pt>
                <c:pt idx="22">
                  <c:v>45516</c:v>
                </c:pt>
                <c:pt idx="23">
                  <c:v>45523</c:v>
                </c:pt>
                <c:pt idx="24">
                  <c:v>45524</c:v>
                </c:pt>
                <c:pt idx="25">
                  <c:v>45530</c:v>
                </c:pt>
                <c:pt idx="26">
                  <c:v>45532</c:v>
                </c:pt>
                <c:pt idx="27">
                  <c:v>45537</c:v>
                </c:pt>
                <c:pt idx="28">
                  <c:v>45539</c:v>
                </c:pt>
                <c:pt idx="29">
                  <c:v>45544</c:v>
                </c:pt>
                <c:pt idx="30">
                  <c:v>45548</c:v>
                </c:pt>
                <c:pt idx="31">
                  <c:v>45551</c:v>
                </c:pt>
                <c:pt idx="32">
                  <c:v>45557</c:v>
                </c:pt>
                <c:pt idx="33">
                  <c:v>45563</c:v>
                </c:pt>
                <c:pt idx="34">
                  <c:v>45565</c:v>
                </c:pt>
                <c:pt idx="35">
                  <c:v>45569</c:v>
                </c:pt>
                <c:pt idx="36">
                  <c:v>45573</c:v>
                </c:pt>
              </c:numCache>
            </c:numRef>
          </c:cat>
          <c:val>
            <c:numRef>
              <c:f>'Harvest Summary'!$C$2:$C$38</c:f>
              <c:numCache>
                <c:formatCode>General</c:formatCode>
                <c:ptCount val="37"/>
                <c:pt idx="0">
                  <c:v>2</c:v>
                </c:pt>
                <c:pt idx="1">
                  <c:v>3.1</c:v>
                </c:pt>
                <c:pt idx="2">
                  <c:v>20.3</c:v>
                </c:pt>
                <c:pt idx="3">
                  <c:v>14</c:v>
                </c:pt>
                <c:pt idx="4">
                  <c:v>22</c:v>
                </c:pt>
                <c:pt idx="5">
                  <c:v>46.6</c:v>
                </c:pt>
                <c:pt idx="6">
                  <c:v>37.1</c:v>
                </c:pt>
                <c:pt idx="7">
                  <c:v>13</c:v>
                </c:pt>
                <c:pt idx="8">
                  <c:v>45.83</c:v>
                </c:pt>
                <c:pt idx="9">
                  <c:v>27.8</c:v>
                </c:pt>
                <c:pt idx="10">
                  <c:v>53.2</c:v>
                </c:pt>
                <c:pt idx="11">
                  <c:v>27</c:v>
                </c:pt>
                <c:pt idx="12">
                  <c:v>26</c:v>
                </c:pt>
                <c:pt idx="13">
                  <c:v>26</c:v>
                </c:pt>
                <c:pt idx="14">
                  <c:v>50</c:v>
                </c:pt>
                <c:pt idx="15">
                  <c:v>78.650000000000006</c:v>
                </c:pt>
                <c:pt idx="16">
                  <c:v>36.700000000000003</c:v>
                </c:pt>
                <c:pt idx="17">
                  <c:v>69.5</c:v>
                </c:pt>
                <c:pt idx="18">
                  <c:v>32</c:v>
                </c:pt>
                <c:pt idx="19">
                  <c:v>27</c:v>
                </c:pt>
                <c:pt idx="20">
                  <c:v>36.299999999999997</c:v>
                </c:pt>
                <c:pt idx="21">
                  <c:v>61.3</c:v>
                </c:pt>
                <c:pt idx="22">
                  <c:v>39.700000000000003</c:v>
                </c:pt>
                <c:pt idx="23">
                  <c:v>37.299999999999997</c:v>
                </c:pt>
                <c:pt idx="24">
                  <c:v>9</c:v>
                </c:pt>
                <c:pt idx="25">
                  <c:v>34</c:v>
                </c:pt>
                <c:pt idx="26">
                  <c:v>39.6</c:v>
                </c:pt>
                <c:pt idx="27">
                  <c:v>37.4</c:v>
                </c:pt>
                <c:pt idx="28">
                  <c:v>39.6</c:v>
                </c:pt>
                <c:pt idx="29">
                  <c:v>26.8</c:v>
                </c:pt>
                <c:pt idx="30">
                  <c:v>24.2</c:v>
                </c:pt>
                <c:pt idx="31">
                  <c:v>25</c:v>
                </c:pt>
                <c:pt idx="32">
                  <c:v>15.1</c:v>
                </c:pt>
                <c:pt idx="33">
                  <c:v>15</c:v>
                </c:pt>
                <c:pt idx="34">
                  <c:v>13.1</c:v>
                </c:pt>
                <c:pt idx="35">
                  <c:v>16.600000000000001</c:v>
                </c:pt>
                <c:pt idx="36">
                  <c:v>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B2-4DCE-982C-8A0EBACA7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3539536"/>
        <c:axId val="143541936"/>
      </c:barChart>
      <c:lineChart>
        <c:grouping val="standard"/>
        <c:varyColors val="0"/>
        <c:ser>
          <c:idx val="1"/>
          <c:order val="1"/>
          <c:tx>
            <c:strRef>
              <c:f>'Harvest Summary'!$D$1</c:f>
              <c:strCache>
                <c:ptCount val="1"/>
                <c:pt idx="0">
                  <c:v>Sum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'Harvest Summary'!$B$2:$B$36</c:f>
              <c:numCache>
                <c:formatCode>m/d/yyyy</c:formatCode>
                <c:ptCount val="35"/>
                <c:pt idx="0">
                  <c:v>45439</c:v>
                </c:pt>
                <c:pt idx="1">
                  <c:v>45441</c:v>
                </c:pt>
                <c:pt idx="2">
                  <c:v>45444</c:v>
                </c:pt>
                <c:pt idx="3">
                  <c:v>45446</c:v>
                </c:pt>
                <c:pt idx="4">
                  <c:v>45448</c:v>
                </c:pt>
                <c:pt idx="5">
                  <c:v>45449</c:v>
                </c:pt>
                <c:pt idx="6">
                  <c:v>45453</c:v>
                </c:pt>
                <c:pt idx="7">
                  <c:v>45455</c:v>
                </c:pt>
                <c:pt idx="8">
                  <c:v>45456</c:v>
                </c:pt>
                <c:pt idx="9">
                  <c:v>45466</c:v>
                </c:pt>
                <c:pt idx="10">
                  <c:v>45467</c:v>
                </c:pt>
                <c:pt idx="11">
                  <c:v>45470</c:v>
                </c:pt>
                <c:pt idx="12">
                  <c:v>45474</c:v>
                </c:pt>
                <c:pt idx="13">
                  <c:v>45480</c:v>
                </c:pt>
                <c:pt idx="14">
                  <c:v>45483</c:v>
                </c:pt>
                <c:pt idx="15">
                  <c:v>45484</c:v>
                </c:pt>
                <c:pt idx="16">
                  <c:v>45496</c:v>
                </c:pt>
                <c:pt idx="17">
                  <c:v>45497</c:v>
                </c:pt>
                <c:pt idx="18">
                  <c:v>45501</c:v>
                </c:pt>
                <c:pt idx="19">
                  <c:v>45503</c:v>
                </c:pt>
                <c:pt idx="20">
                  <c:v>45508</c:v>
                </c:pt>
                <c:pt idx="21">
                  <c:v>45509</c:v>
                </c:pt>
                <c:pt idx="22">
                  <c:v>45516</c:v>
                </c:pt>
                <c:pt idx="23">
                  <c:v>45523</c:v>
                </c:pt>
                <c:pt idx="24">
                  <c:v>45524</c:v>
                </c:pt>
                <c:pt idx="25">
                  <c:v>45530</c:v>
                </c:pt>
                <c:pt idx="26">
                  <c:v>45532</c:v>
                </c:pt>
                <c:pt idx="27">
                  <c:v>45537</c:v>
                </c:pt>
                <c:pt idx="28">
                  <c:v>45539</c:v>
                </c:pt>
                <c:pt idx="29">
                  <c:v>45544</c:v>
                </c:pt>
                <c:pt idx="30">
                  <c:v>45548</c:v>
                </c:pt>
                <c:pt idx="31">
                  <c:v>45551</c:v>
                </c:pt>
                <c:pt idx="32">
                  <c:v>45557</c:v>
                </c:pt>
                <c:pt idx="33">
                  <c:v>45563</c:v>
                </c:pt>
                <c:pt idx="34">
                  <c:v>45565</c:v>
                </c:pt>
              </c:numCache>
            </c:numRef>
          </c:cat>
          <c:val>
            <c:numRef>
              <c:f>'Harvest Summary'!$D$2:$D$38</c:f>
              <c:numCache>
                <c:formatCode>General</c:formatCode>
                <c:ptCount val="37"/>
                <c:pt idx="0">
                  <c:v>2</c:v>
                </c:pt>
                <c:pt idx="1">
                  <c:v>5.0999999999999996</c:v>
                </c:pt>
                <c:pt idx="2">
                  <c:v>25.4</c:v>
                </c:pt>
                <c:pt idx="3">
                  <c:v>39.4</c:v>
                </c:pt>
                <c:pt idx="4">
                  <c:v>61.4</c:v>
                </c:pt>
                <c:pt idx="5">
                  <c:v>108</c:v>
                </c:pt>
                <c:pt idx="6">
                  <c:v>145.1</c:v>
                </c:pt>
                <c:pt idx="7">
                  <c:v>158.1</c:v>
                </c:pt>
                <c:pt idx="8">
                  <c:v>203.93</c:v>
                </c:pt>
                <c:pt idx="9">
                  <c:v>231.73000000000002</c:v>
                </c:pt>
                <c:pt idx="10">
                  <c:v>284.93</c:v>
                </c:pt>
                <c:pt idx="11">
                  <c:v>311.93</c:v>
                </c:pt>
                <c:pt idx="12">
                  <c:v>337.93</c:v>
                </c:pt>
                <c:pt idx="13">
                  <c:v>363.93</c:v>
                </c:pt>
                <c:pt idx="14">
                  <c:v>413.93</c:v>
                </c:pt>
                <c:pt idx="15">
                  <c:v>492.58000000000004</c:v>
                </c:pt>
                <c:pt idx="16">
                  <c:v>529.28000000000009</c:v>
                </c:pt>
                <c:pt idx="17">
                  <c:v>598.78000000000009</c:v>
                </c:pt>
                <c:pt idx="18">
                  <c:v>630.78000000000009</c:v>
                </c:pt>
                <c:pt idx="19">
                  <c:v>657.78000000000009</c:v>
                </c:pt>
                <c:pt idx="20">
                  <c:v>694.08</c:v>
                </c:pt>
                <c:pt idx="21">
                  <c:v>755.38</c:v>
                </c:pt>
                <c:pt idx="22">
                  <c:v>795.08</c:v>
                </c:pt>
                <c:pt idx="23">
                  <c:v>832.38</c:v>
                </c:pt>
                <c:pt idx="24">
                  <c:v>841.38</c:v>
                </c:pt>
                <c:pt idx="25">
                  <c:v>875.38</c:v>
                </c:pt>
                <c:pt idx="26">
                  <c:v>914.98</c:v>
                </c:pt>
                <c:pt idx="27">
                  <c:v>952.38</c:v>
                </c:pt>
                <c:pt idx="28">
                  <c:v>991.98</c:v>
                </c:pt>
                <c:pt idx="29">
                  <c:v>1018.78</c:v>
                </c:pt>
                <c:pt idx="30">
                  <c:v>1042.98</c:v>
                </c:pt>
                <c:pt idx="31">
                  <c:v>1067.98</c:v>
                </c:pt>
                <c:pt idx="32">
                  <c:v>1083.08</c:v>
                </c:pt>
                <c:pt idx="33">
                  <c:v>1098.08</c:v>
                </c:pt>
                <c:pt idx="34">
                  <c:v>1111.1799999999998</c:v>
                </c:pt>
                <c:pt idx="35">
                  <c:v>1127.7799999999997</c:v>
                </c:pt>
                <c:pt idx="36">
                  <c:v>1150.4799999999998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B2-4DCE-982C-8A0EBACA7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8762864"/>
        <c:axId val="2128773904"/>
      </c:lineChart>
      <c:dateAx>
        <c:axId val="1435395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541936"/>
        <c:crosses val="autoZero"/>
        <c:auto val="1"/>
        <c:lblOffset val="100"/>
        <c:baseTimeUnit val="days"/>
      </c:dateAx>
      <c:valAx>
        <c:axId val="14354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539536"/>
        <c:crosses val="autoZero"/>
        <c:crossBetween val="between"/>
      </c:valAx>
      <c:valAx>
        <c:axId val="21287739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8762864"/>
        <c:crosses val="max"/>
        <c:crossBetween val="between"/>
      </c:valAx>
      <c:dateAx>
        <c:axId val="2128762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87739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3810</xdr:rowOff>
    </xdr:from>
    <xdr:to>
      <xdr:col>12</xdr:col>
      <xdr:colOff>571500</xdr:colOff>
      <xdr:row>68</xdr:row>
      <xdr:rowOff>175260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F8351D6-0A25-BE8C-B0DB-7D3C8C7DF9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A192B-9CD8-4F95-8A53-4A7A74E39609}">
  <dimension ref="A1:N49"/>
  <sheetViews>
    <sheetView tabSelected="1" workbookViewId="0">
      <selection activeCell="B2" sqref="B2"/>
    </sheetView>
  </sheetViews>
  <sheetFormatPr defaultRowHeight="14.4" x14ac:dyDescent="0.3"/>
  <cols>
    <col min="2" max="6" width="14.88671875" customWidth="1"/>
    <col min="7" max="7" width="23.88671875" customWidth="1"/>
    <col min="8" max="12" width="14.88671875" customWidth="1"/>
    <col min="13" max="13" width="15.6640625" customWidth="1"/>
    <col min="14" max="14" width="14.44140625" customWidth="1"/>
  </cols>
  <sheetData>
    <row r="1" spans="1:14" x14ac:dyDescent="0.3">
      <c r="A1" s="4" t="s">
        <v>7</v>
      </c>
      <c r="B1" s="4" t="s">
        <v>0</v>
      </c>
      <c r="C1" s="4" t="s">
        <v>2</v>
      </c>
      <c r="D1" s="4" t="s">
        <v>39</v>
      </c>
      <c r="E1" s="4" t="s">
        <v>8</v>
      </c>
      <c r="F1" s="4" t="s">
        <v>20</v>
      </c>
      <c r="G1" s="4" t="s">
        <v>9</v>
      </c>
      <c r="H1" s="4" t="s">
        <v>1</v>
      </c>
      <c r="I1" s="4" t="s">
        <v>11</v>
      </c>
      <c r="J1" s="4" t="s">
        <v>3</v>
      </c>
      <c r="K1" s="4" t="s">
        <v>4</v>
      </c>
      <c r="L1" s="4" t="s">
        <v>10</v>
      </c>
      <c r="M1" s="4" t="s">
        <v>5</v>
      </c>
      <c r="N1" s="4" t="s">
        <v>6</v>
      </c>
    </row>
    <row r="2" spans="1:14" x14ac:dyDescent="0.3">
      <c r="A2" s="2">
        <v>0</v>
      </c>
      <c r="B2" s="1">
        <v>45439</v>
      </c>
      <c r="C2">
        <v>2</v>
      </c>
      <c r="D2">
        <f>SUM(C2)</f>
        <v>2</v>
      </c>
      <c r="E2">
        <v>2.5</v>
      </c>
      <c r="F2" t="s">
        <v>37</v>
      </c>
      <c r="G2">
        <f>SUM(C2*B45)</f>
        <v>120</v>
      </c>
      <c r="H2">
        <v>4</v>
      </c>
      <c r="I2">
        <v>63</v>
      </c>
      <c r="K2">
        <v>6</v>
      </c>
      <c r="L2">
        <v>50</v>
      </c>
      <c r="M2" t="s">
        <v>36</v>
      </c>
      <c r="N2" t="s">
        <v>34</v>
      </c>
    </row>
    <row r="3" spans="1:14" x14ac:dyDescent="0.3">
      <c r="A3" s="2">
        <v>0</v>
      </c>
      <c r="B3" s="1">
        <v>45441</v>
      </c>
      <c r="C3">
        <v>3.1</v>
      </c>
      <c r="D3">
        <f>SUM(D2+C3)</f>
        <v>5.0999999999999996</v>
      </c>
      <c r="E3">
        <v>3.5</v>
      </c>
      <c r="F3" t="s">
        <v>37</v>
      </c>
      <c r="G3">
        <f>SUM(C3*B46)</f>
        <v>155</v>
      </c>
      <c r="H3">
        <v>4</v>
      </c>
      <c r="I3">
        <v>64</v>
      </c>
      <c r="K3">
        <v>6</v>
      </c>
      <c r="L3">
        <v>50</v>
      </c>
      <c r="M3" t="s">
        <v>36</v>
      </c>
      <c r="N3" t="s">
        <v>34</v>
      </c>
    </row>
    <row r="4" spans="1:14" x14ac:dyDescent="0.3">
      <c r="A4" s="2">
        <v>0</v>
      </c>
      <c r="B4" s="1">
        <v>45444</v>
      </c>
      <c r="C4">
        <v>20.3</v>
      </c>
      <c r="D4">
        <f>SUM(D3+C4)</f>
        <v>25.4</v>
      </c>
      <c r="E4">
        <v>4.75</v>
      </c>
      <c r="F4" t="s">
        <v>37</v>
      </c>
      <c r="G4">
        <f>SUM(C4*B48)</f>
        <v>507.5</v>
      </c>
      <c r="H4">
        <v>4</v>
      </c>
      <c r="I4">
        <v>66</v>
      </c>
      <c r="K4">
        <v>6</v>
      </c>
      <c r="L4">
        <v>50</v>
      </c>
      <c r="M4" t="s">
        <v>36</v>
      </c>
      <c r="N4" t="s">
        <v>34</v>
      </c>
    </row>
    <row r="5" spans="1:14" x14ac:dyDescent="0.3">
      <c r="A5">
        <v>1</v>
      </c>
      <c r="B5" s="1">
        <v>45446</v>
      </c>
      <c r="C5">
        <v>14</v>
      </c>
      <c r="D5">
        <f t="shared" ref="D5:D38" si="0">SUM(D4+C5)</f>
        <v>39.4</v>
      </c>
      <c r="E5" t="s">
        <v>22</v>
      </c>
      <c r="F5" t="s">
        <v>37</v>
      </c>
      <c r="G5">
        <f>SUM(C5*B44)</f>
        <v>1400</v>
      </c>
      <c r="H5">
        <v>4</v>
      </c>
      <c r="I5">
        <v>67</v>
      </c>
      <c r="J5" t="s">
        <v>12</v>
      </c>
      <c r="K5">
        <v>8</v>
      </c>
      <c r="L5">
        <v>60</v>
      </c>
      <c r="M5" t="s">
        <v>35</v>
      </c>
      <c r="N5" t="s">
        <v>34</v>
      </c>
    </row>
    <row r="6" spans="1:14" x14ac:dyDescent="0.3">
      <c r="A6">
        <v>1</v>
      </c>
      <c r="B6" s="1">
        <v>45448</v>
      </c>
      <c r="C6">
        <v>22</v>
      </c>
      <c r="D6">
        <f t="shared" si="0"/>
        <v>61.4</v>
      </c>
      <c r="E6">
        <v>2.5</v>
      </c>
      <c r="G6">
        <f>SUM(C6*B45)</f>
        <v>1320</v>
      </c>
      <c r="H6">
        <v>5</v>
      </c>
      <c r="I6">
        <v>69</v>
      </c>
      <c r="K6">
        <v>8</v>
      </c>
      <c r="L6">
        <v>60</v>
      </c>
      <c r="M6" t="s">
        <v>35</v>
      </c>
      <c r="N6" t="s">
        <v>34</v>
      </c>
    </row>
    <row r="7" spans="1:14" x14ac:dyDescent="0.3">
      <c r="A7">
        <v>1</v>
      </c>
      <c r="B7" s="1">
        <v>45449</v>
      </c>
      <c r="C7">
        <v>46.6</v>
      </c>
      <c r="D7">
        <f t="shared" si="0"/>
        <v>108</v>
      </c>
      <c r="E7">
        <v>3.5</v>
      </c>
      <c r="G7">
        <f>SUM(C7*B46)</f>
        <v>2330</v>
      </c>
      <c r="H7">
        <v>5.5</v>
      </c>
      <c r="I7">
        <v>66</v>
      </c>
      <c r="K7">
        <v>8</v>
      </c>
      <c r="L7">
        <v>60</v>
      </c>
      <c r="M7" t="s">
        <v>35</v>
      </c>
      <c r="N7" t="s">
        <v>34</v>
      </c>
    </row>
    <row r="8" spans="1:14" x14ac:dyDescent="0.3">
      <c r="A8" s="2">
        <v>2</v>
      </c>
      <c r="B8" s="1">
        <v>45453</v>
      </c>
      <c r="C8">
        <v>37.1</v>
      </c>
      <c r="D8">
        <f t="shared" si="0"/>
        <v>145.1</v>
      </c>
      <c r="E8">
        <v>4.5</v>
      </c>
      <c r="G8">
        <f>SUM(C8*B47)</f>
        <v>1484</v>
      </c>
      <c r="H8">
        <v>5</v>
      </c>
      <c r="I8">
        <v>65</v>
      </c>
      <c r="J8" t="s">
        <v>13</v>
      </c>
      <c r="K8">
        <v>8</v>
      </c>
      <c r="L8">
        <v>60</v>
      </c>
      <c r="M8" t="s">
        <v>35</v>
      </c>
      <c r="N8" t="s">
        <v>34</v>
      </c>
    </row>
    <row r="9" spans="1:14" x14ac:dyDescent="0.3">
      <c r="A9" s="2">
        <v>2</v>
      </c>
      <c r="B9" s="1">
        <v>45455</v>
      </c>
      <c r="C9">
        <v>13</v>
      </c>
      <c r="D9">
        <f t="shared" si="0"/>
        <v>158.1</v>
      </c>
      <c r="E9">
        <v>4</v>
      </c>
      <c r="G9">
        <f>SUM(C9*B47)</f>
        <v>520</v>
      </c>
      <c r="H9">
        <v>5</v>
      </c>
      <c r="I9">
        <v>63</v>
      </c>
      <c r="J9" t="s">
        <v>19</v>
      </c>
      <c r="K9">
        <v>3</v>
      </c>
      <c r="L9">
        <v>25</v>
      </c>
      <c r="M9" t="s">
        <v>35</v>
      </c>
      <c r="N9" t="s">
        <v>34</v>
      </c>
    </row>
    <row r="10" spans="1:14" x14ac:dyDescent="0.3">
      <c r="A10" s="2">
        <v>2</v>
      </c>
      <c r="B10" s="1">
        <v>45456</v>
      </c>
      <c r="C10">
        <v>45.83</v>
      </c>
      <c r="D10">
        <f t="shared" si="0"/>
        <v>203.93</v>
      </c>
      <c r="E10">
        <v>4.5</v>
      </c>
      <c r="G10">
        <f>SUM(C10*B47)</f>
        <v>1833.1999999999998</v>
      </c>
      <c r="H10">
        <v>5.5</v>
      </c>
      <c r="I10">
        <v>64</v>
      </c>
      <c r="J10" t="s">
        <v>13</v>
      </c>
      <c r="K10">
        <v>8</v>
      </c>
      <c r="L10">
        <v>60</v>
      </c>
      <c r="M10" t="s">
        <v>35</v>
      </c>
      <c r="N10" t="s">
        <v>34</v>
      </c>
    </row>
    <row r="11" spans="1:14" x14ac:dyDescent="0.3">
      <c r="A11">
        <v>3</v>
      </c>
      <c r="B11" s="1">
        <v>45466</v>
      </c>
      <c r="C11">
        <v>27.8</v>
      </c>
      <c r="D11">
        <f t="shared" si="0"/>
        <v>231.73000000000002</v>
      </c>
      <c r="E11">
        <v>5.25</v>
      </c>
      <c r="G11">
        <f>SUM(C11*B48)</f>
        <v>695</v>
      </c>
      <c r="H11">
        <v>5</v>
      </c>
      <c r="I11">
        <v>69</v>
      </c>
      <c r="J11" t="s">
        <v>14</v>
      </c>
      <c r="K11">
        <v>8</v>
      </c>
      <c r="L11">
        <v>60</v>
      </c>
      <c r="M11" t="s">
        <v>35</v>
      </c>
      <c r="N11" t="s">
        <v>34</v>
      </c>
    </row>
    <row r="12" spans="1:14" x14ac:dyDescent="0.3">
      <c r="A12">
        <v>3</v>
      </c>
      <c r="B12" s="1">
        <v>45467</v>
      </c>
      <c r="C12">
        <v>53.2</v>
      </c>
      <c r="D12">
        <f t="shared" si="0"/>
        <v>284.93</v>
      </c>
      <c r="E12">
        <v>5</v>
      </c>
      <c r="G12">
        <f>SUM(C12*B48)</f>
        <v>1330</v>
      </c>
      <c r="H12">
        <v>6</v>
      </c>
      <c r="I12">
        <v>70.400000000000006</v>
      </c>
      <c r="J12" t="s">
        <v>13</v>
      </c>
      <c r="K12">
        <v>8</v>
      </c>
      <c r="L12">
        <v>60</v>
      </c>
      <c r="M12" t="s">
        <v>35</v>
      </c>
      <c r="N12" t="s">
        <v>34</v>
      </c>
    </row>
    <row r="13" spans="1:14" x14ac:dyDescent="0.3">
      <c r="A13">
        <v>3</v>
      </c>
      <c r="B13" s="1">
        <v>45470</v>
      </c>
      <c r="C13">
        <v>27</v>
      </c>
      <c r="D13">
        <f t="shared" si="0"/>
        <v>311.93</v>
      </c>
      <c r="E13">
        <v>3.75</v>
      </c>
      <c r="F13" t="s">
        <v>21</v>
      </c>
      <c r="G13">
        <f>SUM(C13*B46)</f>
        <v>1350</v>
      </c>
      <c r="H13">
        <v>5</v>
      </c>
      <c r="I13">
        <v>67</v>
      </c>
      <c r="J13" t="s">
        <v>15</v>
      </c>
      <c r="K13">
        <v>8</v>
      </c>
      <c r="L13">
        <v>60</v>
      </c>
      <c r="M13" t="s">
        <v>35</v>
      </c>
      <c r="N13" t="s">
        <v>34</v>
      </c>
    </row>
    <row r="14" spans="1:14" x14ac:dyDescent="0.3">
      <c r="A14" s="2">
        <v>4</v>
      </c>
      <c r="B14" s="1">
        <v>45474</v>
      </c>
      <c r="C14">
        <v>26</v>
      </c>
      <c r="D14">
        <f t="shared" si="0"/>
        <v>337.93</v>
      </c>
      <c r="E14">
        <v>4</v>
      </c>
      <c r="F14" t="s">
        <v>21</v>
      </c>
      <c r="G14">
        <f>SUM(C14*B47)</f>
        <v>1040</v>
      </c>
      <c r="H14">
        <v>5</v>
      </c>
      <c r="I14">
        <v>66</v>
      </c>
      <c r="J14" t="s">
        <v>15</v>
      </c>
      <c r="K14">
        <v>8</v>
      </c>
      <c r="L14">
        <v>60</v>
      </c>
      <c r="M14" t="s">
        <v>35</v>
      </c>
      <c r="N14" t="s">
        <v>34</v>
      </c>
    </row>
    <row r="15" spans="1:14" x14ac:dyDescent="0.3">
      <c r="A15" s="2">
        <v>4</v>
      </c>
      <c r="B15" s="1">
        <v>45480</v>
      </c>
      <c r="C15">
        <v>26</v>
      </c>
      <c r="D15">
        <f t="shared" si="0"/>
        <v>363.93</v>
      </c>
      <c r="E15">
        <v>4</v>
      </c>
      <c r="F15" t="s">
        <v>21</v>
      </c>
      <c r="G15">
        <f>SUM(C15*B47)</f>
        <v>1040</v>
      </c>
      <c r="H15">
        <v>5</v>
      </c>
      <c r="I15">
        <v>69</v>
      </c>
      <c r="J15" t="s">
        <v>16</v>
      </c>
      <c r="K15">
        <v>8</v>
      </c>
      <c r="L15">
        <v>60</v>
      </c>
      <c r="M15" t="s">
        <v>35</v>
      </c>
      <c r="N15" t="s">
        <v>34</v>
      </c>
    </row>
    <row r="16" spans="1:14" x14ac:dyDescent="0.3">
      <c r="A16" s="2">
        <v>4</v>
      </c>
      <c r="B16" s="1">
        <v>45483</v>
      </c>
      <c r="C16">
        <v>50</v>
      </c>
      <c r="D16">
        <f t="shared" si="0"/>
        <v>413.93</v>
      </c>
      <c r="E16">
        <v>4.25</v>
      </c>
      <c r="G16">
        <f>SUM(C16*B47)</f>
        <v>2000</v>
      </c>
      <c r="H16">
        <v>5</v>
      </c>
      <c r="I16">
        <v>69</v>
      </c>
      <c r="J16" t="s">
        <v>17</v>
      </c>
      <c r="K16">
        <v>8</v>
      </c>
      <c r="L16">
        <v>60</v>
      </c>
      <c r="M16" t="s">
        <v>35</v>
      </c>
      <c r="N16" t="s">
        <v>34</v>
      </c>
    </row>
    <row r="17" spans="1:14" x14ac:dyDescent="0.3">
      <c r="A17" s="2">
        <v>4</v>
      </c>
      <c r="B17" s="1">
        <v>45484</v>
      </c>
      <c r="C17">
        <v>78.650000000000006</v>
      </c>
      <c r="D17">
        <f t="shared" si="0"/>
        <v>492.58000000000004</v>
      </c>
      <c r="E17">
        <v>4.5</v>
      </c>
      <c r="G17">
        <f>SUM(C17*B47)</f>
        <v>3146</v>
      </c>
      <c r="H17">
        <v>5</v>
      </c>
      <c r="I17">
        <v>70</v>
      </c>
      <c r="J17" t="s">
        <v>18</v>
      </c>
      <c r="K17">
        <v>8</v>
      </c>
      <c r="L17">
        <v>60</v>
      </c>
      <c r="M17" t="s">
        <v>35</v>
      </c>
      <c r="N17" t="s">
        <v>34</v>
      </c>
    </row>
    <row r="18" spans="1:14" x14ac:dyDescent="0.3">
      <c r="A18">
        <v>5</v>
      </c>
      <c r="B18" s="1">
        <v>45496</v>
      </c>
      <c r="C18">
        <v>36.700000000000003</v>
      </c>
      <c r="D18">
        <f t="shared" si="0"/>
        <v>529.28000000000009</v>
      </c>
      <c r="E18">
        <v>5.5</v>
      </c>
      <c r="G18">
        <f>SUM(C18*B48)</f>
        <v>917.50000000000011</v>
      </c>
      <c r="H18">
        <v>6</v>
      </c>
      <c r="K18">
        <v>8</v>
      </c>
      <c r="L18">
        <v>60</v>
      </c>
      <c r="M18" t="s">
        <v>35</v>
      </c>
      <c r="N18" t="s">
        <v>34</v>
      </c>
    </row>
    <row r="19" spans="1:14" x14ac:dyDescent="0.3">
      <c r="A19">
        <v>5</v>
      </c>
      <c r="B19" s="1">
        <v>45497</v>
      </c>
      <c r="C19">
        <v>69.5</v>
      </c>
      <c r="D19">
        <f t="shared" si="0"/>
        <v>598.78000000000009</v>
      </c>
      <c r="E19">
        <v>5</v>
      </c>
      <c r="G19">
        <f>SUM(C19*B47)</f>
        <v>2780</v>
      </c>
      <c r="H19">
        <v>5</v>
      </c>
      <c r="K19">
        <v>8</v>
      </c>
      <c r="L19">
        <v>60</v>
      </c>
      <c r="M19" t="s">
        <v>35</v>
      </c>
      <c r="N19" t="s">
        <v>34</v>
      </c>
    </row>
    <row r="20" spans="1:14" x14ac:dyDescent="0.3">
      <c r="A20">
        <v>5</v>
      </c>
      <c r="B20" s="1">
        <v>45501</v>
      </c>
      <c r="C20">
        <v>32</v>
      </c>
      <c r="D20">
        <f t="shared" si="0"/>
        <v>630.78000000000009</v>
      </c>
      <c r="E20">
        <v>5</v>
      </c>
      <c r="G20">
        <f>SUM(C20*B47)</f>
        <v>1280</v>
      </c>
      <c r="H20">
        <v>5</v>
      </c>
      <c r="K20">
        <v>8</v>
      </c>
      <c r="L20">
        <v>60</v>
      </c>
      <c r="M20" t="s">
        <v>33</v>
      </c>
      <c r="N20" t="s">
        <v>34</v>
      </c>
    </row>
    <row r="21" spans="1:14" x14ac:dyDescent="0.3">
      <c r="A21" s="2">
        <v>6</v>
      </c>
      <c r="B21" s="1">
        <v>45503</v>
      </c>
      <c r="C21">
        <v>27</v>
      </c>
      <c r="D21">
        <f t="shared" si="0"/>
        <v>657.78000000000009</v>
      </c>
      <c r="E21">
        <v>5</v>
      </c>
      <c r="G21">
        <f>SUM(C21*B47)</f>
        <v>1080</v>
      </c>
      <c r="H21">
        <v>5</v>
      </c>
      <c r="K21">
        <v>8</v>
      </c>
      <c r="L21">
        <v>60</v>
      </c>
      <c r="M21" t="s">
        <v>36</v>
      </c>
      <c r="N21" t="s">
        <v>34</v>
      </c>
    </row>
    <row r="22" spans="1:14" x14ac:dyDescent="0.3">
      <c r="A22" s="2">
        <v>6</v>
      </c>
      <c r="B22" s="1">
        <v>45508</v>
      </c>
      <c r="C22">
        <v>36.299999999999997</v>
      </c>
      <c r="D22">
        <f t="shared" si="0"/>
        <v>694.08</v>
      </c>
      <c r="E22">
        <v>5</v>
      </c>
      <c r="G22">
        <f>SUM(C22*B48)</f>
        <v>907.49999999999989</v>
      </c>
      <c r="H22">
        <v>5</v>
      </c>
      <c r="K22">
        <v>8</v>
      </c>
      <c r="L22">
        <v>60</v>
      </c>
      <c r="M22" t="s">
        <v>35</v>
      </c>
      <c r="N22" t="s">
        <v>34</v>
      </c>
    </row>
    <row r="23" spans="1:14" x14ac:dyDescent="0.3">
      <c r="A23" s="2">
        <v>6</v>
      </c>
      <c r="B23" s="1">
        <v>45509</v>
      </c>
      <c r="C23">
        <v>61.3</v>
      </c>
      <c r="D23">
        <f t="shared" si="0"/>
        <v>755.38</v>
      </c>
      <c r="E23">
        <v>5</v>
      </c>
      <c r="F23" t="s">
        <v>26</v>
      </c>
      <c r="G23">
        <f>SUM(C23*B48)</f>
        <v>1532.5</v>
      </c>
      <c r="H23">
        <v>5</v>
      </c>
      <c r="K23">
        <v>8</v>
      </c>
      <c r="L23">
        <v>60</v>
      </c>
      <c r="M23" t="s">
        <v>35</v>
      </c>
      <c r="N23" t="s">
        <v>34</v>
      </c>
    </row>
    <row r="24" spans="1:14" x14ac:dyDescent="0.3">
      <c r="A24" s="5">
        <v>7</v>
      </c>
      <c r="B24" s="1">
        <v>45516</v>
      </c>
      <c r="C24">
        <v>39.700000000000003</v>
      </c>
      <c r="D24">
        <f t="shared" si="0"/>
        <v>795.08</v>
      </c>
      <c r="E24">
        <v>5</v>
      </c>
      <c r="G24">
        <f>SUM(C24*B48)</f>
        <v>992.50000000000011</v>
      </c>
      <c r="K24">
        <v>8</v>
      </c>
      <c r="L24">
        <v>60</v>
      </c>
      <c r="M24" t="s">
        <v>35</v>
      </c>
      <c r="N24" t="s">
        <v>34</v>
      </c>
    </row>
    <row r="25" spans="1:14" x14ac:dyDescent="0.3">
      <c r="A25" s="5">
        <v>7</v>
      </c>
      <c r="B25" s="1">
        <v>45523</v>
      </c>
      <c r="C25">
        <v>37.299999999999997</v>
      </c>
      <c r="D25">
        <f t="shared" si="0"/>
        <v>832.38</v>
      </c>
      <c r="E25">
        <v>5</v>
      </c>
      <c r="G25">
        <f>SUM(C25*B48)</f>
        <v>932.49999999999989</v>
      </c>
      <c r="K25">
        <v>8</v>
      </c>
      <c r="L25">
        <v>60</v>
      </c>
      <c r="M25" t="s">
        <v>35</v>
      </c>
      <c r="N25" t="s">
        <v>34</v>
      </c>
    </row>
    <row r="26" spans="1:14" x14ac:dyDescent="0.3">
      <c r="A26" s="5">
        <v>7</v>
      </c>
      <c r="B26" s="1">
        <v>45524</v>
      </c>
      <c r="C26">
        <v>9</v>
      </c>
      <c r="D26">
        <f t="shared" si="0"/>
        <v>841.38</v>
      </c>
      <c r="E26">
        <v>5.5</v>
      </c>
      <c r="G26">
        <f>SUM(C26*B48)</f>
        <v>225</v>
      </c>
      <c r="K26">
        <v>1</v>
      </c>
      <c r="L26">
        <v>10</v>
      </c>
      <c r="M26" t="s">
        <v>36</v>
      </c>
      <c r="N26" t="s">
        <v>34</v>
      </c>
    </row>
    <row r="27" spans="1:14" x14ac:dyDescent="0.3">
      <c r="A27" s="6">
        <v>8</v>
      </c>
      <c r="B27" s="1">
        <v>45530</v>
      </c>
      <c r="C27">
        <v>34</v>
      </c>
      <c r="D27">
        <f t="shared" si="0"/>
        <v>875.38</v>
      </c>
      <c r="E27">
        <v>4.5</v>
      </c>
      <c r="G27">
        <f>SUM(C27*B47)</f>
        <v>1360</v>
      </c>
      <c r="K27">
        <v>8</v>
      </c>
      <c r="L27">
        <v>60</v>
      </c>
      <c r="M27" t="s">
        <v>35</v>
      </c>
      <c r="N27" t="s">
        <v>34</v>
      </c>
    </row>
    <row r="28" spans="1:14" x14ac:dyDescent="0.3">
      <c r="A28" s="6">
        <v>8</v>
      </c>
      <c r="B28" s="1">
        <v>45532</v>
      </c>
      <c r="C28">
        <v>39.6</v>
      </c>
      <c r="D28">
        <f t="shared" si="0"/>
        <v>914.98</v>
      </c>
      <c r="E28">
        <v>4.5</v>
      </c>
      <c r="G28">
        <f>SUM(C28*B47)</f>
        <v>1584</v>
      </c>
      <c r="K28">
        <v>8</v>
      </c>
      <c r="L28">
        <v>60</v>
      </c>
      <c r="M28" t="s">
        <v>35</v>
      </c>
      <c r="N28" t="s">
        <v>34</v>
      </c>
    </row>
    <row r="29" spans="1:14" x14ac:dyDescent="0.3">
      <c r="A29" s="6">
        <v>8</v>
      </c>
      <c r="B29" s="1">
        <v>45537</v>
      </c>
      <c r="C29">
        <v>37.4</v>
      </c>
      <c r="D29">
        <f t="shared" si="0"/>
        <v>952.38</v>
      </c>
      <c r="E29">
        <v>4</v>
      </c>
      <c r="G29">
        <f>SUM(C29*B47)</f>
        <v>1496</v>
      </c>
      <c r="K29">
        <v>8</v>
      </c>
      <c r="L29">
        <v>60</v>
      </c>
      <c r="M29" t="s">
        <v>35</v>
      </c>
      <c r="N29" t="s">
        <v>34</v>
      </c>
    </row>
    <row r="30" spans="1:14" x14ac:dyDescent="0.3">
      <c r="A30" s="5">
        <v>9</v>
      </c>
      <c r="B30" s="1">
        <v>45539</v>
      </c>
      <c r="C30">
        <v>39.6</v>
      </c>
      <c r="D30">
        <f t="shared" si="0"/>
        <v>991.98</v>
      </c>
      <c r="E30">
        <v>4</v>
      </c>
      <c r="G30">
        <f>SUM(C30*B47)</f>
        <v>1584</v>
      </c>
      <c r="K30">
        <v>8</v>
      </c>
      <c r="L30">
        <v>60</v>
      </c>
      <c r="M30" t="s">
        <v>35</v>
      </c>
      <c r="N30" t="s">
        <v>34</v>
      </c>
    </row>
    <row r="31" spans="1:14" x14ac:dyDescent="0.3">
      <c r="A31" s="5">
        <v>9</v>
      </c>
      <c r="B31" s="1">
        <v>45544</v>
      </c>
      <c r="C31">
        <v>26.8</v>
      </c>
      <c r="D31">
        <f t="shared" si="0"/>
        <v>1018.78</v>
      </c>
      <c r="E31">
        <v>4</v>
      </c>
      <c r="G31">
        <f>SUM(C31*B47)</f>
        <v>1072</v>
      </c>
      <c r="K31">
        <v>8</v>
      </c>
      <c r="L31">
        <v>60</v>
      </c>
      <c r="M31" t="s">
        <v>35</v>
      </c>
      <c r="N31" t="s">
        <v>34</v>
      </c>
    </row>
    <row r="32" spans="1:14" x14ac:dyDescent="0.3">
      <c r="A32" s="5">
        <v>9</v>
      </c>
      <c r="B32" s="1">
        <v>45548</v>
      </c>
      <c r="C32">
        <v>24.2</v>
      </c>
      <c r="D32">
        <f t="shared" si="0"/>
        <v>1042.98</v>
      </c>
      <c r="E32">
        <v>3.75</v>
      </c>
      <c r="G32">
        <f>SUM(C32*B46)</f>
        <v>1210</v>
      </c>
      <c r="K32">
        <v>8</v>
      </c>
      <c r="L32">
        <v>60</v>
      </c>
      <c r="M32" t="s">
        <v>35</v>
      </c>
      <c r="N32" t="s">
        <v>34</v>
      </c>
    </row>
    <row r="33" spans="1:14" x14ac:dyDescent="0.3">
      <c r="A33" s="5">
        <v>10</v>
      </c>
      <c r="B33" s="1">
        <v>45551</v>
      </c>
      <c r="C33">
        <v>25</v>
      </c>
      <c r="D33">
        <f t="shared" si="0"/>
        <v>1067.98</v>
      </c>
      <c r="E33">
        <v>3.5</v>
      </c>
      <c r="G33">
        <f>SUM(C33*B47)</f>
        <v>1000</v>
      </c>
      <c r="K33">
        <v>8</v>
      </c>
      <c r="L33">
        <v>60</v>
      </c>
      <c r="M33" t="s">
        <v>35</v>
      </c>
      <c r="N33" t="s">
        <v>34</v>
      </c>
    </row>
    <row r="34" spans="1:14" x14ac:dyDescent="0.3">
      <c r="A34" s="5">
        <v>10</v>
      </c>
      <c r="B34" s="1">
        <v>45557</v>
      </c>
      <c r="C34">
        <v>15.1</v>
      </c>
      <c r="D34">
        <f t="shared" si="0"/>
        <v>1083.08</v>
      </c>
      <c r="E34">
        <v>3</v>
      </c>
      <c r="G34">
        <f>SUM(C34*B46)</f>
        <v>755</v>
      </c>
      <c r="K34">
        <v>7</v>
      </c>
      <c r="L34">
        <v>50</v>
      </c>
      <c r="M34" t="s">
        <v>35</v>
      </c>
      <c r="N34" t="s">
        <v>34</v>
      </c>
    </row>
    <row r="35" spans="1:14" x14ac:dyDescent="0.3">
      <c r="A35" s="5">
        <v>11</v>
      </c>
      <c r="B35" s="1">
        <v>45563</v>
      </c>
      <c r="C35">
        <v>15</v>
      </c>
      <c r="D35">
        <f t="shared" si="0"/>
        <v>1098.08</v>
      </c>
      <c r="E35">
        <v>3</v>
      </c>
      <c r="G35">
        <f>SUM(C35*B46)</f>
        <v>750</v>
      </c>
      <c r="K35">
        <v>7</v>
      </c>
      <c r="L35">
        <v>50</v>
      </c>
      <c r="M35" t="s">
        <v>35</v>
      </c>
      <c r="N35" t="s">
        <v>34</v>
      </c>
    </row>
    <row r="36" spans="1:14" x14ac:dyDescent="0.3">
      <c r="A36" s="5">
        <v>11</v>
      </c>
      <c r="B36" s="1">
        <v>45565</v>
      </c>
      <c r="C36">
        <v>13.1</v>
      </c>
      <c r="D36">
        <f t="shared" si="0"/>
        <v>1111.1799999999998</v>
      </c>
      <c r="E36">
        <v>3</v>
      </c>
      <c r="G36">
        <f>SUM(C36*B46)</f>
        <v>655</v>
      </c>
      <c r="K36">
        <v>7</v>
      </c>
      <c r="L36">
        <v>50</v>
      </c>
      <c r="M36" t="s">
        <v>35</v>
      </c>
      <c r="N36" t="s">
        <v>34</v>
      </c>
    </row>
    <row r="37" spans="1:14" x14ac:dyDescent="0.3">
      <c r="A37" s="5">
        <v>12</v>
      </c>
      <c r="B37" s="1">
        <v>45569</v>
      </c>
      <c r="C37">
        <v>16.600000000000001</v>
      </c>
      <c r="D37">
        <f t="shared" si="0"/>
        <v>1127.7799999999997</v>
      </c>
      <c r="E37">
        <v>3</v>
      </c>
      <c r="G37">
        <f t="shared" ref="G37:G38" si="1">SUM(C37*B47)</f>
        <v>664</v>
      </c>
      <c r="K37">
        <v>5</v>
      </c>
      <c r="L37">
        <v>40</v>
      </c>
      <c r="M37" t="s">
        <v>36</v>
      </c>
      <c r="N37" t="s">
        <v>34</v>
      </c>
    </row>
    <row r="38" spans="1:14" x14ac:dyDescent="0.3">
      <c r="A38" s="5">
        <v>12</v>
      </c>
      <c r="B38" s="1">
        <v>45573</v>
      </c>
      <c r="C38">
        <v>22.7</v>
      </c>
      <c r="D38">
        <f t="shared" si="0"/>
        <v>1150.4799999999998</v>
      </c>
      <c r="E38">
        <v>3.5</v>
      </c>
      <c r="G38">
        <f t="shared" si="1"/>
        <v>567.5</v>
      </c>
      <c r="K38">
        <v>4</v>
      </c>
      <c r="L38">
        <v>42</v>
      </c>
      <c r="M38" t="s">
        <v>36</v>
      </c>
      <c r="N38" t="s">
        <v>34</v>
      </c>
    </row>
    <row r="39" spans="1:14" x14ac:dyDescent="0.3">
      <c r="A39" t="s">
        <v>32</v>
      </c>
      <c r="C39">
        <f>SUM(C2:C23)</f>
        <v>755.38</v>
      </c>
      <c r="G39">
        <f>SUM(G2:G23)</f>
        <v>28768.2</v>
      </c>
      <c r="H39">
        <f>AVERAGE(H2:H23)</f>
        <v>4.9545454545454541</v>
      </c>
    </row>
    <row r="40" spans="1:14" x14ac:dyDescent="0.3">
      <c r="A40" t="s">
        <v>38</v>
      </c>
      <c r="C40">
        <f>SUM(C2:C38)</f>
        <v>1150.4799999999998</v>
      </c>
      <c r="G40">
        <f>SUM(G2:G38)</f>
        <v>43615.7</v>
      </c>
    </row>
    <row r="43" spans="1:14" x14ac:dyDescent="0.3">
      <c r="A43" t="s">
        <v>23</v>
      </c>
      <c r="B43" t="s">
        <v>24</v>
      </c>
    </row>
    <row r="44" spans="1:14" x14ac:dyDescent="0.3">
      <c r="A44" t="s">
        <v>22</v>
      </c>
      <c r="B44">
        <v>100</v>
      </c>
    </row>
    <row r="45" spans="1:14" x14ac:dyDescent="0.3">
      <c r="A45" s="3" t="s">
        <v>25</v>
      </c>
      <c r="B45">
        <v>60</v>
      </c>
    </row>
    <row r="46" spans="1:14" x14ac:dyDescent="0.3">
      <c r="A46" s="3" t="s">
        <v>31</v>
      </c>
      <c r="B46">
        <v>50</v>
      </c>
    </row>
    <row r="47" spans="1:14" x14ac:dyDescent="0.3">
      <c r="A47" s="3" t="s">
        <v>27</v>
      </c>
      <c r="B47">
        <v>40</v>
      </c>
    </row>
    <row r="48" spans="1:14" x14ac:dyDescent="0.3">
      <c r="A48" t="s">
        <v>28</v>
      </c>
      <c r="B48">
        <v>25</v>
      </c>
    </row>
    <row r="49" spans="1:2" x14ac:dyDescent="0.3">
      <c r="A49" t="s">
        <v>29</v>
      </c>
      <c r="B49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4BEDB-D767-43C7-A480-49A7FBA7062F}">
  <dimension ref="A1:B7"/>
  <sheetViews>
    <sheetView workbookViewId="0">
      <selection sqref="A1:B7"/>
    </sheetView>
  </sheetViews>
  <sheetFormatPr defaultRowHeight="14.4" x14ac:dyDescent="0.3"/>
  <cols>
    <col min="1" max="1" width="8.6640625" customWidth="1"/>
    <col min="2" max="2" width="23.21875" customWidth="1"/>
  </cols>
  <sheetData>
    <row r="1" spans="1:2" x14ac:dyDescent="0.3">
      <c r="A1" t="s">
        <v>23</v>
      </c>
      <c r="B1" t="s">
        <v>24</v>
      </c>
    </row>
    <row r="2" spans="1:2" x14ac:dyDescent="0.3">
      <c r="A2" t="s">
        <v>22</v>
      </c>
      <c r="B2">
        <v>100</v>
      </c>
    </row>
    <row r="3" spans="1:2" x14ac:dyDescent="0.3">
      <c r="A3" s="3" t="s">
        <v>25</v>
      </c>
      <c r="B3">
        <v>60</v>
      </c>
    </row>
    <row r="4" spans="1:2" x14ac:dyDescent="0.3">
      <c r="A4" s="3" t="s">
        <v>30</v>
      </c>
      <c r="B4">
        <v>50</v>
      </c>
    </row>
    <row r="5" spans="1:2" x14ac:dyDescent="0.3">
      <c r="A5" s="3" t="s">
        <v>27</v>
      </c>
      <c r="B5">
        <v>40</v>
      </c>
    </row>
    <row r="6" spans="1:2" x14ac:dyDescent="0.3">
      <c r="A6" t="s">
        <v>28</v>
      </c>
      <c r="B6">
        <v>25</v>
      </c>
    </row>
    <row r="7" spans="1:2" x14ac:dyDescent="0.3">
      <c r="A7" t="s">
        <v>29</v>
      </c>
      <c r="B7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Harvest Summary</vt:lpstr>
      <vt:lpstr>Individual estimates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Yusef Orest</dc:creator>
  <cp:lastModifiedBy>Yusef Orest</cp:lastModifiedBy>
  <dcterms:created xsi:type="dcterms:W3CDTF">2024-05-19T00:16:48Z</dcterms:created>
  <dcterms:modified xsi:type="dcterms:W3CDTF">2024-12-23T01:28:34Z</dcterms:modified>
</cp:coreProperties>
</file>